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ach\Downloads\"/>
    </mc:Choice>
  </mc:AlternateContent>
  <xr:revisionPtr revIDLastSave="270" documentId="13_ncr:1_{6248B665-7CF0-4177-8150-67BAF3AFE6E5}" xr6:coauthVersionLast="47" xr6:coauthVersionMax="47" xr10:uidLastSave="{510105B8-07DA-4DD8-AF1E-CCF6DEBA2AC0}"/>
  <bookViews>
    <workbookView xWindow="-120" yWindow="-120" windowWidth="38640" windowHeight="21840" xr2:uid="{0BEBF569-6CC7-4F39-8E00-9EDA21296E35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5" i="1" l="1"/>
  <c r="H26" i="1"/>
  <c r="G26" i="1"/>
  <c r="F26" i="1"/>
  <c r="E26" i="1"/>
  <c r="D26" i="1"/>
  <c r="J26" i="1"/>
  <c r="C26" i="1"/>
  <c r="C28" i="1" s="1"/>
  <c r="E6" i="1"/>
  <c r="E7" i="1"/>
  <c r="E4" i="1"/>
  <c r="D9" i="1"/>
  <c r="E9" i="1" s="1"/>
  <c r="D28" i="1" l="1"/>
  <c r="E28" i="1" s="1"/>
  <c r="F4" i="1"/>
  <c r="F7" i="1"/>
  <c r="F6" i="1"/>
  <c r="F5" i="1"/>
  <c r="F9" i="1"/>
  <c r="F28" i="1" s="1"/>
  <c r="G5" i="1" l="1"/>
  <c r="H5" i="1" s="1"/>
  <c r="J5" i="1"/>
  <c r="G6" i="1"/>
  <c r="H6" i="1" s="1"/>
  <c r="J6" i="1"/>
  <c r="G7" i="1"/>
  <c r="H7" i="1" s="1"/>
  <c r="J7" i="1"/>
  <c r="G4" i="1"/>
  <c r="H4" i="1" s="1"/>
  <c r="J4" i="1"/>
  <c r="J9" i="1" s="1"/>
  <c r="G9" i="1"/>
  <c r="G28" i="1" s="1"/>
  <c r="H9" i="1" l="1"/>
  <c r="H28" i="1" s="1"/>
</calcChain>
</file>

<file path=xl/sharedStrings.xml><?xml version="1.0" encoding="utf-8"?>
<sst xmlns="http://schemas.openxmlformats.org/spreadsheetml/2006/main" count="39" uniqueCount="38">
  <si>
    <t>By: Nicole Heuker, Zach Gonzalez, Taylor Grubbs, Louis Fritz, Josh Olson</t>
  </si>
  <si>
    <t>Feasability Analysis</t>
  </si>
  <si>
    <t>Benefits</t>
  </si>
  <si>
    <t>Year 0</t>
  </si>
  <si>
    <t>Year 1</t>
  </si>
  <si>
    <t>Year 2</t>
  </si>
  <si>
    <t>Year 3</t>
  </si>
  <si>
    <t>Year 4</t>
  </si>
  <si>
    <t>Year 5</t>
  </si>
  <si>
    <t>Totals</t>
  </si>
  <si>
    <t>Donations</t>
  </si>
  <si>
    <t>$5,000 = ~$14/day for full year</t>
  </si>
  <si>
    <t>Grants</t>
  </si>
  <si>
    <t>Assumes Thompson Project receives 2-3 grants / year @ $2,500- $5,000 each</t>
  </si>
  <si>
    <t>Sponsors</t>
  </si>
  <si>
    <t>1 fundraiser sponsors /  event @ $100</t>
  </si>
  <si>
    <t xml:space="preserve">Fundraisers </t>
  </si>
  <si>
    <t>10 events / year @ $1,000 each</t>
  </si>
  <si>
    <t>Total Revenue</t>
  </si>
  <si>
    <t>Costs</t>
  </si>
  <si>
    <t>Developmental</t>
  </si>
  <si>
    <t>CMS Plug-Ins</t>
  </si>
  <si>
    <t>MySQL</t>
  </si>
  <si>
    <t>Labor*</t>
  </si>
  <si>
    <t>Annual</t>
  </si>
  <si>
    <t xml:space="preserve">Maintenance </t>
  </si>
  <si>
    <t xml:space="preserve">Website Domain </t>
  </si>
  <si>
    <t>IBM Cloud Storage</t>
  </si>
  <si>
    <t>Total Costs</t>
  </si>
  <si>
    <t>Net Income**</t>
  </si>
  <si>
    <t>B/E POINT</t>
  </si>
  <si>
    <t>*Labor calculated on hourly wage basis. $75/hr, 8 hours/week, 15 weeks, four analysts</t>
  </si>
  <si>
    <t>**Net income calculated on a rolling basis. In Years 0-2, income was spent paying off debt. Years 3-5 show accumulated revenue</t>
  </si>
  <si>
    <t>Return on Investment</t>
  </si>
  <si>
    <t>149,521 - 62,710 / 62,710 =</t>
  </si>
  <si>
    <t>1.38 OR 138%</t>
  </si>
  <si>
    <t>NET PRESENT VALUE (NPV)</t>
  </si>
  <si>
    <t xml:space="preserve">149,521 - 62,710 / (1.065)^5 =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</si>
</sst>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_);[Red]\(&quot;$&quot;#,##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 val="singleAccounting"/>
      <sz val="11"/>
      <color rgb="FF000000"/>
      <name val="Calibri"/>
      <family val="2"/>
      <scheme val="minor"/>
    </font>
    <font>
      <b/>
      <u/>
      <sz val="11"/>
      <color rgb="FF00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b/>
      <u/>
      <sz val="11"/>
      <name val="Calibri"/>
      <family val="2"/>
      <scheme val="minor"/>
    </font>
    <font>
      <b/>
      <u val="double"/>
      <sz val="11"/>
      <color theme="1"/>
      <name val="Calibri"/>
      <family val="2"/>
      <scheme val="minor"/>
    </font>
    <font>
      <b/>
      <u val="double"/>
      <sz val="11"/>
      <color rgb="FFFF0000"/>
      <name val="Calibri"/>
      <family val="2"/>
      <scheme val="minor"/>
    </font>
    <font>
      <b/>
      <u val="double"/>
      <sz val="11"/>
      <color rgb="FF000000"/>
      <name val="Calibri"/>
      <family val="2"/>
      <scheme val="minor"/>
    </font>
    <font>
      <b/>
      <u val="double"/>
      <sz val="11"/>
      <name val="Calibri"/>
      <family val="2"/>
      <scheme val="minor"/>
    </font>
    <font>
      <b/>
      <u val="double"/>
      <sz val="11"/>
      <color rgb="FF002060"/>
      <name val="Calibri"/>
      <family val="2"/>
      <scheme val="minor"/>
    </font>
    <font>
      <b/>
      <u val="double"/>
      <sz val="11"/>
      <color rgb="FF000000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C6E0B4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2" fillId="0" borderId="0" xfId="0" applyFont="1"/>
    <xf numFmtId="0" fontId="3" fillId="0" borderId="0" xfId="0" applyFont="1"/>
    <xf numFmtId="42" fontId="5" fillId="0" borderId="0" xfId="1" applyNumberFormat="1" applyFont="1" applyFill="1"/>
    <xf numFmtId="6" fontId="6" fillId="0" borderId="0" xfId="0" applyNumberFormat="1" applyFont="1"/>
    <xf numFmtId="164" fontId="7" fillId="0" borderId="0" xfId="0" applyNumberFormat="1" applyFont="1"/>
    <xf numFmtId="164" fontId="8" fillId="0" borderId="0" xfId="0" applyNumberFormat="1" applyFont="1"/>
    <xf numFmtId="6" fontId="9" fillId="0" borderId="0" xfId="0" applyNumberFormat="1" applyFont="1"/>
    <xf numFmtId="164" fontId="10" fillId="0" borderId="0" xfId="0" applyNumberFormat="1" applyFont="1"/>
    <xf numFmtId="164" fontId="9" fillId="0" borderId="0" xfId="0" applyNumberFormat="1" applyFont="1"/>
    <xf numFmtId="0" fontId="0" fillId="0" borderId="0" xfId="0" applyAlignment="1">
      <alignment horizontal="center"/>
    </xf>
    <xf numFmtId="41" fontId="0" fillId="0" borderId="0" xfId="0" applyNumberFormat="1"/>
    <xf numFmtId="41" fontId="4" fillId="0" borderId="0" xfId="0" applyNumberFormat="1" applyFont="1"/>
    <xf numFmtId="0" fontId="9" fillId="0" borderId="0" xfId="0" applyFont="1"/>
    <xf numFmtId="41" fontId="9" fillId="0" borderId="0" xfId="0" applyNumberFormat="1" applyFont="1"/>
    <xf numFmtId="42" fontId="9" fillId="0" borderId="0" xfId="0" applyNumberFormat="1" applyFont="1"/>
    <xf numFmtId="42" fontId="11" fillId="0" borderId="0" xfId="1" applyNumberFormat="1" applyFont="1" applyFill="1"/>
    <xf numFmtId="42" fontId="12" fillId="0" borderId="0" xfId="1" applyNumberFormat="1" applyFont="1" applyFill="1"/>
    <xf numFmtId="164" fontId="9" fillId="0" borderId="0" xfId="1" applyNumberFormat="1" applyFont="1"/>
    <xf numFmtId="0" fontId="14" fillId="0" borderId="0" xfId="0" applyFont="1"/>
    <xf numFmtId="164" fontId="13" fillId="0" borderId="0" xfId="0" applyNumberFormat="1" applyFont="1"/>
    <xf numFmtId="0" fontId="9" fillId="2" borderId="0" xfId="0" applyFont="1" applyFill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10B39-995C-49F5-8CE4-5D17DE3F2D3F}">
  <dimension ref="A1:S44"/>
  <sheetViews>
    <sheetView tabSelected="1" zoomScale="145" zoomScaleNormal="145" workbookViewId="0">
      <selection activeCell="I38" sqref="I38"/>
    </sheetView>
  </sheetViews>
  <sheetFormatPr defaultRowHeight="15"/>
  <cols>
    <col min="1" max="1" width="11.5703125" customWidth="1"/>
    <col min="2" max="2" width="21.85546875" customWidth="1"/>
    <col min="3" max="3" width="12.42578125" bestFit="1" customWidth="1"/>
    <col min="4" max="4" width="15.140625" customWidth="1"/>
    <col min="5" max="5" width="13.140625" customWidth="1"/>
    <col min="6" max="6" width="12.42578125" customWidth="1"/>
    <col min="7" max="7" width="13.140625" customWidth="1"/>
    <col min="8" max="8" width="11.5703125" bestFit="1" customWidth="1"/>
    <col min="9" max="9" width="11.28515625" customWidth="1"/>
    <col min="10" max="10" width="10.28515625" style="15" bestFit="1" customWidth="1"/>
  </cols>
  <sheetData>
    <row r="1" spans="1:19">
      <c r="A1" s="25" t="s">
        <v>0</v>
      </c>
      <c r="B1" s="25"/>
      <c r="C1" s="25"/>
      <c r="D1" s="25"/>
      <c r="E1" s="25"/>
    </row>
    <row r="2" spans="1:19">
      <c r="B2" s="33" t="s">
        <v>1</v>
      </c>
      <c r="C2" s="33"/>
      <c r="D2" s="33"/>
      <c r="E2" s="33"/>
    </row>
    <row r="3" spans="1:19">
      <c r="A3" s="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J3" s="15" t="s">
        <v>9</v>
      </c>
    </row>
    <row r="4" spans="1:19">
      <c r="B4" t="s">
        <v>10</v>
      </c>
      <c r="D4" s="13">
        <v>5000</v>
      </c>
      <c r="E4" s="13">
        <f>ROUND(D4*1.07,0)</f>
        <v>5350</v>
      </c>
      <c r="F4" s="13">
        <f t="shared" ref="F4:H4" si="0">ROUND(E4*1.07,0)</f>
        <v>5725</v>
      </c>
      <c r="G4" s="13">
        <f t="shared" si="0"/>
        <v>6126</v>
      </c>
      <c r="H4" s="13">
        <f t="shared" si="0"/>
        <v>6555</v>
      </c>
      <c r="I4" s="13"/>
      <c r="J4" s="16">
        <f>SUM(D4:H4)</f>
        <v>28756</v>
      </c>
      <c r="L4" s="27" t="s">
        <v>11</v>
      </c>
      <c r="M4" s="28"/>
      <c r="N4" s="28"/>
      <c r="O4" s="28"/>
      <c r="P4" s="28"/>
      <c r="Q4" s="28"/>
      <c r="R4" s="28"/>
      <c r="S4" s="29"/>
    </row>
    <row r="5" spans="1:19">
      <c r="B5" t="s">
        <v>12</v>
      </c>
      <c r="D5" s="13">
        <v>10000</v>
      </c>
      <c r="E5" s="13">
        <f>ROUND(D5*1.07,0)</f>
        <v>10700</v>
      </c>
      <c r="F5" s="13">
        <f t="shared" ref="E5:H7" si="1">ROUND(E5*1.07,0)</f>
        <v>11449</v>
      </c>
      <c r="G5" s="13">
        <f t="shared" si="1"/>
        <v>12250</v>
      </c>
      <c r="H5" s="13">
        <f t="shared" si="1"/>
        <v>13108</v>
      </c>
      <c r="I5" s="13"/>
      <c r="J5" s="16">
        <f t="shared" ref="J5:J7" si="2">SUM(D5:H5)</f>
        <v>57507</v>
      </c>
      <c r="K5" s="2"/>
      <c r="L5" s="24" t="s">
        <v>13</v>
      </c>
      <c r="M5" s="25"/>
      <c r="N5" s="25"/>
      <c r="O5" s="25"/>
      <c r="P5" s="25"/>
      <c r="Q5" s="25"/>
      <c r="R5" s="25"/>
      <c r="S5" s="26"/>
    </row>
    <row r="6" spans="1:19">
      <c r="B6" t="s">
        <v>14</v>
      </c>
      <c r="D6" s="13">
        <v>1000</v>
      </c>
      <c r="E6" s="13">
        <f t="shared" si="1"/>
        <v>1070</v>
      </c>
      <c r="F6" s="13">
        <f t="shared" si="1"/>
        <v>1145</v>
      </c>
      <c r="G6" s="13">
        <f t="shared" si="1"/>
        <v>1225</v>
      </c>
      <c r="H6" s="13">
        <f t="shared" si="1"/>
        <v>1311</v>
      </c>
      <c r="I6" s="13"/>
      <c r="J6" s="16">
        <f t="shared" si="2"/>
        <v>5751</v>
      </c>
      <c r="L6" s="30" t="s">
        <v>15</v>
      </c>
      <c r="M6" s="31"/>
      <c r="N6" s="31"/>
      <c r="O6" s="31"/>
      <c r="P6" s="31"/>
      <c r="Q6" s="31"/>
      <c r="R6" s="31"/>
      <c r="S6" s="32"/>
    </row>
    <row r="7" spans="1:19">
      <c r="B7" t="s">
        <v>16</v>
      </c>
      <c r="D7" s="13">
        <v>10000</v>
      </c>
      <c r="E7" s="13">
        <f t="shared" si="1"/>
        <v>10700</v>
      </c>
      <c r="F7" s="13">
        <f t="shared" si="1"/>
        <v>11449</v>
      </c>
      <c r="G7" s="13">
        <f t="shared" si="1"/>
        <v>12250</v>
      </c>
      <c r="H7" s="13">
        <f t="shared" si="1"/>
        <v>13108</v>
      </c>
      <c r="I7" s="13"/>
      <c r="J7" s="16">
        <f t="shared" si="2"/>
        <v>57507</v>
      </c>
      <c r="L7" s="27" t="s">
        <v>17</v>
      </c>
      <c r="M7" s="28"/>
      <c r="N7" s="28"/>
      <c r="O7" s="28"/>
      <c r="P7" s="28"/>
      <c r="Q7" s="28"/>
      <c r="R7" s="28"/>
      <c r="S7" s="29"/>
    </row>
    <row r="8" spans="1:19">
      <c r="D8" s="1"/>
      <c r="F8" s="2"/>
    </row>
    <row r="9" spans="1:19">
      <c r="A9" s="15" t="s">
        <v>18</v>
      </c>
      <c r="B9" s="15"/>
      <c r="C9" s="15"/>
      <c r="D9" s="20">
        <f>SUM(D4:D7)</f>
        <v>26000</v>
      </c>
      <c r="E9" s="11">
        <f>D9*1.07</f>
        <v>27820</v>
      </c>
      <c r="F9" s="20">
        <f t="shared" ref="F9:H9" si="3">E9*1.07</f>
        <v>29767.4</v>
      </c>
      <c r="G9" s="11">
        <f t="shared" si="3"/>
        <v>31851.118000000002</v>
      </c>
      <c r="H9" s="11">
        <f t="shared" si="3"/>
        <v>34080.696260000004</v>
      </c>
      <c r="I9" s="11"/>
      <c r="J9" s="11">
        <f>SUM(J4:J7)</f>
        <v>149521</v>
      </c>
    </row>
    <row r="12" spans="1:19">
      <c r="A12" s="3" t="s">
        <v>19</v>
      </c>
    </row>
    <row r="13" spans="1:19">
      <c r="A13" t="s">
        <v>20</v>
      </c>
    </row>
    <row r="14" spans="1:19">
      <c r="B14" t="s">
        <v>21</v>
      </c>
      <c r="C14" s="13">
        <v>-500</v>
      </c>
      <c r="J14" s="16">
        <v>-500</v>
      </c>
    </row>
    <row r="15" spans="1:19">
      <c r="B15" t="s">
        <v>22</v>
      </c>
      <c r="C15" s="13">
        <v>-2000</v>
      </c>
      <c r="J15" s="16">
        <v>-2000</v>
      </c>
    </row>
    <row r="16" spans="1:19">
      <c r="B16" t="s">
        <v>23</v>
      </c>
      <c r="C16" s="13">
        <v>-36000</v>
      </c>
      <c r="J16" s="16">
        <v>-36000</v>
      </c>
    </row>
    <row r="19" spans="1:10">
      <c r="A19" t="s">
        <v>24</v>
      </c>
    </row>
    <row r="20" spans="1:10">
      <c r="B20" t="s">
        <v>25</v>
      </c>
      <c r="D20" s="14">
        <v>-1000</v>
      </c>
      <c r="E20" s="13">
        <v>-1000</v>
      </c>
      <c r="F20" s="13">
        <v>-1000</v>
      </c>
      <c r="G20" s="14">
        <v>-1000</v>
      </c>
      <c r="H20" s="13">
        <v>-1000</v>
      </c>
      <c r="I20" s="13"/>
      <c r="J20" s="16">
        <v>-5000</v>
      </c>
    </row>
    <row r="21" spans="1:10">
      <c r="B21" t="s">
        <v>26</v>
      </c>
      <c r="D21" s="13">
        <v>-25</v>
      </c>
      <c r="E21" s="13">
        <v>-25</v>
      </c>
      <c r="F21" s="13">
        <v>-25</v>
      </c>
      <c r="G21" s="13">
        <v>-25</v>
      </c>
      <c r="H21" s="13">
        <v>-25</v>
      </c>
      <c r="I21" s="13"/>
      <c r="J21" s="16">
        <v>-125</v>
      </c>
    </row>
    <row r="22" spans="1:10">
      <c r="B22" t="s">
        <v>27</v>
      </c>
      <c r="D22" s="13">
        <v>-1817</v>
      </c>
      <c r="E22" s="13">
        <v>-1817</v>
      </c>
      <c r="F22" s="13">
        <v>-1817</v>
      </c>
      <c r="G22" s="13">
        <v>-1817</v>
      </c>
      <c r="H22" s="13">
        <v>-1817</v>
      </c>
      <c r="J22" s="16">
        <v>-9085</v>
      </c>
    </row>
    <row r="23" spans="1:10">
      <c r="B23" t="s">
        <v>22</v>
      </c>
      <c r="D23" s="13">
        <v>-2000</v>
      </c>
      <c r="E23" s="13">
        <v>-2000</v>
      </c>
      <c r="F23" s="13">
        <v>-2000</v>
      </c>
      <c r="G23" s="13">
        <v>-2000</v>
      </c>
      <c r="H23" s="13">
        <v>-2000</v>
      </c>
      <c r="J23" s="16">
        <v>-10000</v>
      </c>
    </row>
    <row r="26" spans="1:10">
      <c r="A26" s="4" t="s">
        <v>28</v>
      </c>
      <c r="C26" s="18">
        <f>SUM(C14:C22)</f>
        <v>-38500</v>
      </c>
      <c r="D26" s="19">
        <f>SUM(D20,D21,D22,D23)</f>
        <v>-4842</v>
      </c>
      <c r="E26" s="18">
        <f>SUM(E20,E21,E22,E23)</f>
        <v>-4842</v>
      </c>
      <c r="F26" s="18">
        <f>SUM(F20:F23)</f>
        <v>-4842</v>
      </c>
      <c r="G26" s="18">
        <f>SUM(G20:G23)</f>
        <v>-4842</v>
      </c>
      <c r="H26" s="18">
        <f>SUM(H20:H23)</f>
        <v>-4842</v>
      </c>
      <c r="I26" s="5"/>
      <c r="J26" s="17">
        <f>SUM(J14:J23)</f>
        <v>-62710</v>
      </c>
    </row>
    <row r="28" spans="1:10">
      <c r="A28" s="15" t="s">
        <v>29</v>
      </c>
      <c r="B28" s="15"/>
      <c r="C28" s="17">
        <f>SUM(C26,C9)</f>
        <v>-38500</v>
      </c>
      <c r="D28" s="17">
        <f>SUM(D26,D9,C26)</f>
        <v>-17342</v>
      </c>
      <c r="E28" s="11">
        <f>SUM(E9,E26,D28)</f>
        <v>5636</v>
      </c>
      <c r="F28" s="22">
        <f>SUM(F9,F26,E28)</f>
        <v>30561.4</v>
      </c>
      <c r="G28" s="11">
        <f>SUM(G9,G26,F28)</f>
        <v>57570.518000000004</v>
      </c>
      <c r="H28" s="11">
        <f>SUM(H9,H26,G28)</f>
        <v>86809.214260000008</v>
      </c>
      <c r="I28" s="15"/>
      <c r="J28" s="11">
        <v>86811</v>
      </c>
    </row>
    <row r="29" spans="1:10">
      <c r="E29" s="23" t="s">
        <v>30</v>
      </c>
    </row>
    <row r="30" spans="1:10">
      <c r="A30" s="3"/>
      <c r="C30" s="6"/>
      <c r="D30" s="7"/>
      <c r="E30" s="8"/>
      <c r="F30" s="8"/>
      <c r="G30" s="8"/>
      <c r="H30" s="8"/>
      <c r="I30" s="8"/>
    </row>
    <row r="32" spans="1:10">
      <c r="A32" t="s">
        <v>31</v>
      </c>
      <c r="C32" s="9"/>
      <c r="D32" s="10"/>
      <c r="E32" s="10"/>
      <c r="F32" s="11"/>
      <c r="G32" s="11"/>
      <c r="H32" s="11"/>
      <c r="I32" s="11"/>
    </row>
    <row r="33" spans="1:5">
      <c r="A33" t="s">
        <v>32</v>
      </c>
    </row>
    <row r="37" spans="1:5">
      <c r="A37" s="3" t="s">
        <v>33</v>
      </c>
      <c r="B37" s="3"/>
      <c r="C37" s="3" t="s">
        <v>34</v>
      </c>
      <c r="D37" s="3"/>
      <c r="E37" s="21" t="s">
        <v>35</v>
      </c>
    </row>
    <row r="39" spans="1:5">
      <c r="A39" s="3" t="s">
        <v>36</v>
      </c>
      <c r="C39" s="3" t="s">
        <v>37</v>
      </c>
      <c r="E39" s="11">
        <v>63366</v>
      </c>
    </row>
    <row r="40" spans="1:5">
      <c r="A40" s="12"/>
      <c r="B40" s="12"/>
      <c r="C40" s="12"/>
      <c r="D40" s="12"/>
    </row>
    <row r="41" spans="1:5">
      <c r="A41" s="12"/>
      <c r="B41" s="12"/>
      <c r="C41" s="12"/>
      <c r="D41" s="12"/>
    </row>
    <row r="43" spans="1:5">
      <c r="A43" s="12"/>
      <c r="B43" s="12"/>
      <c r="C43" s="12"/>
      <c r="D43" s="12"/>
    </row>
    <row r="44" spans="1:5">
      <c r="A44" s="12"/>
      <c r="B44" s="12"/>
      <c r="C44" s="12"/>
      <c r="D44" s="12"/>
    </row>
  </sheetData>
  <mergeCells count="6">
    <mergeCell ref="L5:S5"/>
    <mergeCell ref="L4:S4"/>
    <mergeCell ref="L6:S6"/>
    <mergeCell ref="L7:S7"/>
    <mergeCell ref="A1:E1"/>
    <mergeCell ref="B2:E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9FB743E110A04A8CEB09A746DD1758" ma:contentTypeVersion="8" ma:contentTypeDescription="Create a new document." ma:contentTypeScope="" ma:versionID="109d0eb35383e75eda63f70e8057cd52">
  <xsd:schema xmlns:xsd="http://www.w3.org/2001/XMLSchema" xmlns:xs="http://www.w3.org/2001/XMLSchema" xmlns:p="http://schemas.microsoft.com/office/2006/metadata/properties" xmlns:ns2="21c9eea4-8f83-4516-9ce6-e2a8301630a5" targetNamespace="http://schemas.microsoft.com/office/2006/metadata/properties" ma:root="true" ma:fieldsID="cbc7b5751b54e95f6ca383108936edaa" ns2:_="">
    <xsd:import namespace="21c9eea4-8f83-4516-9ce6-e2a8301630a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c9eea4-8f83-4516-9ce6-e2a8301630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1770C13-6467-43B2-A516-80AB2C649E4D}"/>
</file>

<file path=customXml/itemProps2.xml><?xml version="1.0" encoding="utf-8"?>
<ds:datastoreItem xmlns:ds="http://schemas.openxmlformats.org/officeDocument/2006/customXml" ds:itemID="{84AB7505-B244-46C0-BF94-2C55A3610504}"/>
</file>

<file path=customXml/itemProps3.xml><?xml version="1.0" encoding="utf-8"?>
<ds:datastoreItem xmlns:ds="http://schemas.openxmlformats.org/officeDocument/2006/customXml" ds:itemID="{3BED9120-8699-4C94-A834-3D619A1024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Nicole Heuker</dc:creator>
  <cp:keywords/>
  <dc:description/>
  <cp:lastModifiedBy>Gonzalez,Zachariah Samuel</cp:lastModifiedBy>
  <cp:revision/>
  <dcterms:created xsi:type="dcterms:W3CDTF">2022-02-10T12:10:38Z</dcterms:created>
  <dcterms:modified xsi:type="dcterms:W3CDTF">2022-05-02T19:49:21Z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0x010100D19FB743E110A04A8CEB09A746DD1758</vt:lpwstr>
  </property>
</Properties>
</file>